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5640" activeTab="1"/>
  </bookViews>
  <sheets>
    <sheet name="Grafico1" sheetId="1" r:id="rId1"/>
    <sheet name="Foglio1" sheetId="2" r:id="rId2"/>
    <sheet name="Foglio2" sheetId="3" r:id="rId3"/>
    <sheet name="Foglio3" sheetId="4" r:id="rId4"/>
  </sheets>
  <definedNames/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1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Detto k il numero del proprio gruppo si crei una tabella a semplice entrata avente k+10 righe. Si determinino e si tracci il grafico delle rette di regressione dopo aver riportato il grafico a dispersione. Determinare il valore di r, della varianza spiegata, della varianza non spiegata e di R^2 come rapporto fra  varianza spiegata e varianza totale di y. Verificare che R^2 è uguale a r^2.</t>
        </r>
      </text>
    </comment>
  </commentList>
</comments>
</file>

<file path=xl/sharedStrings.xml><?xml version="1.0" encoding="utf-8"?>
<sst xmlns="http://schemas.openxmlformats.org/spreadsheetml/2006/main" count="25" uniqueCount="23">
  <si>
    <t>x</t>
  </si>
  <si>
    <t>y</t>
  </si>
  <si>
    <t>Media</t>
  </si>
  <si>
    <r>
      <t>b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=</t>
    </r>
  </si>
  <si>
    <t>x'</t>
  </si>
  <si>
    <t>y'</t>
  </si>
  <si>
    <r>
      <t>y</t>
    </r>
    <r>
      <rPr>
        <b/>
        <vertAlign val="superscript"/>
        <sz val="18"/>
        <color indexed="8"/>
        <rFont val="Calibri"/>
        <family val="2"/>
      </rPr>
      <t>t</t>
    </r>
  </si>
  <si>
    <r>
      <t>a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=</t>
    </r>
  </si>
  <si>
    <t>y=</t>
  </si>
  <si>
    <r>
      <t>b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x+a</t>
    </r>
    <r>
      <rPr>
        <vertAlign val="subscript"/>
        <sz val="11"/>
        <color indexed="8"/>
        <rFont val="Calibri"/>
        <family val="2"/>
      </rPr>
      <t>1</t>
    </r>
  </si>
  <si>
    <t>x=</t>
  </si>
  <si>
    <r>
      <t>b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y+a</t>
    </r>
    <r>
      <rPr>
        <vertAlign val="subscript"/>
        <sz val="11"/>
        <color indexed="8"/>
        <rFont val="Calibri"/>
        <family val="2"/>
      </rPr>
      <t>2</t>
    </r>
  </si>
  <si>
    <r>
      <t>b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=</t>
    </r>
  </si>
  <si>
    <r>
      <t>a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=</t>
    </r>
  </si>
  <si>
    <t>r=</t>
  </si>
  <si>
    <r>
      <t>r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=</t>
    </r>
  </si>
  <si>
    <t>Varianza non spiegata=</t>
  </si>
  <si>
    <t>Varianza spiegata=</t>
  </si>
  <si>
    <r>
      <t>Varianza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y=</t>
    </r>
  </si>
  <si>
    <r>
      <t>R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=</t>
    </r>
  </si>
  <si>
    <t>info</t>
  </si>
  <si>
    <r>
      <t>x</t>
    </r>
    <r>
      <rPr>
        <b/>
        <vertAlign val="superscript"/>
        <sz val="18"/>
        <color indexed="8"/>
        <rFont val="Calibri"/>
        <family val="2"/>
      </rPr>
      <t>t</t>
    </r>
  </si>
  <si>
    <t>Gruppo 9: Cito Davide, Sciolti Stefano, Patera Luca, Nappi Carmine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</si>
</sst>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vertAlign val="superscript"/>
      <sz val="18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1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0" fontId="0" fillId="36" borderId="20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0" fontId="0" fillId="36" borderId="26" xfId="0" applyFill="1" applyBorder="1" applyAlignment="1">
      <alignment horizontal="center" vertical="center"/>
    </xf>
    <xf numFmtId="0" fontId="0" fillId="36" borderId="27" xfId="0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/>
    </xf>
    <xf numFmtId="0" fontId="0" fillId="36" borderId="30" xfId="0" applyFill="1" applyBorder="1" applyAlignment="1">
      <alignment horizontal="center" vertical="center"/>
    </xf>
    <xf numFmtId="0" fontId="0" fillId="36" borderId="31" xfId="0" applyFill="1" applyBorder="1" applyAlignment="1">
      <alignment horizontal="center" vertical="center"/>
    </xf>
    <xf numFmtId="0" fontId="0" fillId="36" borderId="32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22"/>
          <c:w val="0.92475"/>
          <c:h val="0.9085"/>
        </c:manualLayout>
      </c:layout>
      <c:barChart>
        <c:barDir val="col"/>
        <c:grouping val="clustered"/>
        <c:varyColors val="0"/>
        <c:axId val="29992555"/>
        <c:axId val="1497540"/>
      </c:barChart>
      <c:catAx>
        <c:axId val="29992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7540"/>
        <c:crosses val="autoZero"/>
        <c:auto val="1"/>
        <c:lblOffset val="100"/>
        <c:tickLblSkip val="1"/>
        <c:noMultiLvlLbl val="0"/>
      </c:catAx>
      <c:valAx>
        <c:axId val="14975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92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325"/>
          <c:y val="0.49575"/>
          <c:w val="0.0075"/>
          <c:h val="0.00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1575"/>
          <c:w val="0.99175"/>
          <c:h val="0.98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Foglio1!$B$3:$B$21</c:f>
              <c:numCache/>
            </c:numRef>
          </c:xVal>
          <c:yVal>
            <c:numRef>
              <c:f>Foglio1!$C$3:$C$21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Foglio1!$B$3:$B$21</c:f>
              <c:numCache/>
            </c:numRef>
          </c:xVal>
          <c:yVal>
            <c:numRef>
              <c:f>Foglio1!$F$3:$F$21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Foglio1!$G$3:$G$21</c:f>
              <c:numCache/>
            </c:numRef>
          </c:xVal>
          <c:yVal>
            <c:numRef>
              <c:f>Foglio1!$C$3:$C$21</c:f>
              <c:numCache/>
            </c:numRef>
          </c:yVal>
          <c:smooth val="0"/>
        </c:ser>
        <c:axId val="13477861"/>
        <c:axId val="54191886"/>
      </c:scatterChart>
      <c:valAx>
        <c:axId val="13477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91886"/>
        <c:crosses val="autoZero"/>
        <c:crossBetween val="midCat"/>
        <c:dispUnits/>
      </c:valAx>
      <c:valAx>
        <c:axId val="541918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7786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0</xdr:row>
      <xdr:rowOff>0</xdr:rowOff>
    </xdr:from>
    <xdr:to>
      <xdr:col>22</xdr:col>
      <xdr:colOff>257175</xdr:colOff>
      <xdr:row>23</xdr:row>
      <xdr:rowOff>161925</xdr:rowOff>
    </xdr:to>
    <xdr:graphicFrame>
      <xdr:nvGraphicFramePr>
        <xdr:cNvPr id="1" name="Grafico 2"/>
        <xdr:cNvGraphicFramePr/>
      </xdr:nvGraphicFramePr>
      <xdr:xfrm>
        <a:off x="7867650" y="0"/>
        <a:ext cx="603885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="70" zoomScaleNormal="70" zoomScalePageLayoutView="0" workbookViewId="0" topLeftCell="A1">
      <selection activeCell="C22" sqref="C22"/>
    </sheetView>
  </sheetViews>
  <sheetFormatPr defaultColWidth="9.140625" defaultRowHeight="15"/>
  <cols>
    <col min="1" max="1" width="5.8515625" style="1" customWidth="1"/>
    <col min="2" max="7" width="9.140625" style="1" customWidth="1"/>
    <col min="8" max="8" width="4.421875" style="1" customWidth="1"/>
    <col min="9" max="9" width="9.28125" style="1" customWidth="1"/>
    <col min="10" max="10" width="8.28125" style="1" customWidth="1"/>
    <col min="11" max="11" width="9.28125" style="1" customWidth="1"/>
    <col min="12" max="12" width="16.8515625" style="1" customWidth="1"/>
    <col min="13" max="13" width="4.8515625" style="1" customWidth="1"/>
    <col min="14" max="14" width="17.8515625" style="1" customWidth="1"/>
    <col min="15" max="16384" width="9.140625" style="1" customWidth="1"/>
  </cols>
  <sheetData>
    <row r="1" spans="1:12" ht="15.75" thickBot="1">
      <c r="A1" s="29" t="s">
        <v>20</v>
      </c>
      <c r="G1" s="35" t="s">
        <v>22</v>
      </c>
      <c r="H1" s="35"/>
      <c r="I1" s="35"/>
      <c r="J1" s="35"/>
      <c r="K1" s="35"/>
      <c r="L1" s="35"/>
    </row>
    <row r="2" spans="2:7" ht="24.75" customHeight="1" thickBot="1">
      <c r="B2" s="18" t="s">
        <v>0</v>
      </c>
      <c r="C2" s="19" t="s">
        <v>1</v>
      </c>
      <c r="D2" s="18" t="s">
        <v>4</v>
      </c>
      <c r="E2" s="19" t="s">
        <v>5</v>
      </c>
      <c r="F2" s="19" t="s">
        <v>6</v>
      </c>
      <c r="G2" s="30" t="s">
        <v>21</v>
      </c>
    </row>
    <row r="3" spans="2:14" ht="18">
      <c r="B3" s="20">
        <v>1</v>
      </c>
      <c r="C3" s="20">
        <v>19</v>
      </c>
      <c r="D3" s="26">
        <f>B3-$B$22</f>
        <v>-9</v>
      </c>
      <c r="E3" s="23">
        <f>C3-$C$22</f>
        <v>9</v>
      </c>
      <c r="F3" s="31">
        <f>($N$3*B3)+($N$4)</f>
        <v>19</v>
      </c>
      <c r="G3" s="26">
        <f>$N$8*C3+$N$9</f>
        <v>1</v>
      </c>
      <c r="H3" s="6" t="s">
        <v>8</v>
      </c>
      <c r="I3" s="6" t="s">
        <v>9</v>
      </c>
      <c r="J3" s="6"/>
      <c r="K3" s="6"/>
      <c r="L3" s="6"/>
      <c r="M3" s="6" t="s">
        <v>3</v>
      </c>
      <c r="N3" s="7">
        <f>((D3*E3)+(D4*E4)+(D5*E5)+(D6*E6)+(D7*E7)+(D8*E8)+(D9*E9)+(D10*E10)+(D11*E11)+(D12*E12)+(D13*E13)+(D14*E14)+(D15*E15)+(D16*E16)+(D17*E17)+(D18*E18)+(D19*E19)+(D20*E20)+(D21*E21))/((D3^2)+(D4^2)+(D5^2)+(D6^2)+(D7^2)+(D8^2)+(D9^2)+(D10^2)+(D11^2)+(D12^2)+(D13^2)+(D14^2)+(D15^2)+(D16^2)+(D17^2)+(D18^2)+(D19^2)+(D20^2)+(D21^2))</f>
        <v>-1</v>
      </c>
    </row>
    <row r="4" spans="2:14" ht="18">
      <c r="B4" s="21">
        <v>2</v>
      </c>
      <c r="C4" s="21">
        <v>18</v>
      </c>
      <c r="D4" s="27">
        <f aca="true" t="shared" si="0" ref="D4:D21">B4-$B$22</f>
        <v>-8</v>
      </c>
      <c r="E4" s="24">
        <f aca="true" t="shared" si="1" ref="E4:E21">C4-$C$22</f>
        <v>8</v>
      </c>
      <c r="F4" s="32">
        <f aca="true" t="shared" si="2" ref="F4:F21">($N$3*B4)+($N$4)</f>
        <v>18</v>
      </c>
      <c r="G4" s="27">
        <f aca="true" t="shared" si="3" ref="G4:G21">$N$8*C4+$N$9</f>
        <v>2</v>
      </c>
      <c r="H4" s="8"/>
      <c r="I4" s="8"/>
      <c r="J4" s="8"/>
      <c r="K4" s="8"/>
      <c r="L4" s="8"/>
      <c r="M4" s="8" t="s">
        <v>7</v>
      </c>
      <c r="N4" s="9">
        <f>C22-N3*B22</f>
        <v>20</v>
      </c>
    </row>
    <row r="5" spans="2:14" ht="15.75" thickBot="1">
      <c r="B5" s="21">
        <v>3</v>
      </c>
      <c r="C5" s="21">
        <v>17</v>
      </c>
      <c r="D5" s="27">
        <f t="shared" si="0"/>
        <v>-7</v>
      </c>
      <c r="E5" s="24">
        <f t="shared" si="1"/>
        <v>7</v>
      </c>
      <c r="F5" s="32">
        <f t="shared" si="2"/>
        <v>17</v>
      </c>
      <c r="G5" s="27">
        <f t="shared" si="3"/>
        <v>3</v>
      </c>
      <c r="H5" s="10" t="s">
        <v>8</v>
      </c>
      <c r="I5" s="36" t="str">
        <f>CONCATENATE(N3,"x + ","( ",N4," )")</f>
        <v>-1x + ( 20 )</v>
      </c>
      <c r="J5" s="36"/>
      <c r="K5" s="36"/>
      <c r="L5" s="36"/>
      <c r="M5" s="10"/>
      <c r="N5" s="11"/>
    </row>
    <row r="6" spans="2:7" ht="15">
      <c r="B6" s="21">
        <v>4</v>
      </c>
      <c r="C6" s="21">
        <v>16</v>
      </c>
      <c r="D6" s="27">
        <f t="shared" si="0"/>
        <v>-6</v>
      </c>
      <c r="E6" s="24">
        <f t="shared" si="1"/>
        <v>6</v>
      </c>
      <c r="F6" s="32">
        <f t="shared" si="2"/>
        <v>16</v>
      </c>
      <c r="G6" s="27">
        <f t="shared" si="3"/>
        <v>4</v>
      </c>
    </row>
    <row r="7" spans="2:7" ht="15.75" thickBot="1">
      <c r="B7" s="21">
        <v>5</v>
      </c>
      <c r="C7" s="21">
        <v>15</v>
      </c>
      <c r="D7" s="27">
        <f t="shared" si="0"/>
        <v>-5</v>
      </c>
      <c r="E7" s="24">
        <f t="shared" si="1"/>
        <v>5</v>
      </c>
      <c r="F7" s="32">
        <f t="shared" si="2"/>
        <v>15</v>
      </c>
      <c r="G7" s="27">
        <f t="shared" si="3"/>
        <v>5</v>
      </c>
    </row>
    <row r="8" spans="2:14" ht="18">
      <c r="B8" s="21">
        <v>6</v>
      </c>
      <c r="C8" s="21">
        <v>14</v>
      </c>
      <c r="D8" s="27">
        <f t="shared" si="0"/>
        <v>-4</v>
      </c>
      <c r="E8" s="24">
        <f t="shared" si="1"/>
        <v>4</v>
      </c>
      <c r="F8" s="32">
        <f t="shared" si="2"/>
        <v>14</v>
      </c>
      <c r="G8" s="27">
        <f t="shared" si="3"/>
        <v>6</v>
      </c>
      <c r="H8" s="13" t="s">
        <v>10</v>
      </c>
      <c r="I8" s="13" t="s">
        <v>11</v>
      </c>
      <c r="J8" s="13"/>
      <c r="K8" s="13"/>
      <c r="L8" s="13"/>
      <c r="M8" s="13" t="s">
        <v>12</v>
      </c>
      <c r="N8" s="12">
        <f>((D3*E3)+(D4*E4)+(D5*E5)+(D6*E6)+(D7*E7)+(D8*E8)+(D9*E9)+(D10*E10)+(D11*E11)+(D12*E12)+(D13*E13)+(D14*E14)+(D15*E15)+(D16*E16)+(D17*E17)+(D18*E18)+(D19*E19)+(D20*E20)+(D21*E21))/((E3^2)+(E4^2)+(E5^2)+(E6^2)+(E7^2)+(E8^2)+(E9^2)+(E10^2)+(E11^2)+(E12^2)+(E13^2)+(E14^2)+(E15^2)+(E16^2)+(E17^2)+(E18^2)+(E19^2)+(E20^2)+(E21^2))</f>
        <v>-1</v>
      </c>
    </row>
    <row r="9" spans="2:14" ht="15.75" customHeight="1">
      <c r="B9" s="21">
        <v>7</v>
      </c>
      <c r="C9" s="21">
        <v>13</v>
      </c>
      <c r="D9" s="27">
        <f t="shared" si="0"/>
        <v>-3</v>
      </c>
      <c r="E9" s="24">
        <f t="shared" si="1"/>
        <v>3</v>
      </c>
      <c r="F9" s="32">
        <f t="shared" si="2"/>
        <v>13</v>
      </c>
      <c r="G9" s="27">
        <f t="shared" si="3"/>
        <v>7</v>
      </c>
      <c r="H9" s="14"/>
      <c r="I9" s="14"/>
      <c r="J9" s="14"/>
      <c r="K9" s="14"/>
      <c r="L9" s="14"/>
      <c r="M9" s="14" t="s">
        <v>13</v>
      </c>
      <c r="N9" s="15">
        <f>B22-N8*C22</f>
        <v>20</v>
      </c>
    </row>
    <row r="10" spans="2:14" ht="15.75" thickBot="1">
      <c r="B10" s="21">
        <v>8</v>
      </c>
      <c r="C10" s="21">
        <v>12</v>
      </c>
      <c r="D10" s="27">
        <f t="shared" si="0"/>
        <v>-2</v>
      </c>
      <c r="E10" s="24">
        <f t="shared" si="1"/>
        <v>2</v>
      </c>
      <c r="F10" s="32">
        <f t="shared" si="2"/>
        <v>12</v>
      </c>
      <c r="G10" s="27">
        <f t="shared" si="3"/>
        <v>8</v>
      </c>
      <c r="H10" s="16" t="s">
        <v>10</v>
      </c>
      <c r="I10" s="37" t="str">
        <f>CONCATENATE(N8,"y + ","( ",N8," )")</f>
        <v>-1y + ( -1 )</v>
      </c>
      <c r="J10" s="37"/>
      <c r="K10" s="37"/>
      <c r="L10" s="37"/>
      <c r="M10" s="16"/>
      <c r="N10" s="17"/>
    </row>
    <row r="11" spans="2:7" ht="15">
      <c r="B11" s="21">
        <v>9</v>
      </c>
      <c r="C11" s="21">
        <v>11</v>
      </c>
      <c r="D11" s="27">
        <f t="shared" si="0"/>
        <v>-1</v>
      </c>
      <c r="E11" s="24">
        <f t="shared" si="1"/>
        <v>1</v>
      </c>
      <c r="F11" s="32">
        <f t="shared" si="2"/>
        <v>11</v>
      </c>
      <c r="G11" s="27">
        <f t="shared" si="3"/>
        <v>9</v>
      </c>
    </row>
    <row r="12" spans="2:7" ht="15">
      <c r="B12" s="21">
        <v>10</v>
      </c>
      <c r="C12" s="21">
        <v>10</v>
      </c>
      <c r="D12" s="27">
        <f t="shared" si="0"/>
        <v>0</v>
      </c>
      <c r="E12" s="24">
        <f t="shared" si="1"/>
        <v>0</v>
      </c>
      <c r="F12" s="32">
        <f t="shared" si="2"/>
        <v>10</v>
      </c>
      <c r="G12" s="27">
        <f t="shared" si="3"/>
        <v>10</v>
      </c>
    </row>
    <row r="13" spans="2:9" ht="15">
      <c r="B13" s="21">
        <v>11</v>
      </c>
      <c r="C13" s="21">
        <v>9</v>
      </c>
      <c r="D13" s="27">
        <f t="shared" si="0"/>
        <v>1</v>
      </c>
      <c r="E13" s="24">
        <f t="shared" si="1"/>
        <v>-1</v>
      </c>
      <c r="F13" s="32">
        <f t="shared" si="2"/>
        <v>9</v>
      </c>
      <c r="G13" s="27">
        <f t="shared" si="3"/>
        <v>11</v>
      </c>
      <c r="H13" s="1" t="s">
        <v>14</v>
      </c>
      <c r="I13" s="1">
        <f>SQRT((N3*N8))</f>
        <v>1</v>
      </c>
    </row>
    <row r="14" spans="2:9" ht="17.25">
      <c r="B14" s="21">
        <v>12</v>
      </c>
      <c r="C14" s="21">
        <v>8</v>
      </c>
      <c r="D14" s="27">
        <f t="shared" si="0"/>
        <v>2</v>
      </c>
      <c r="E14" s="24">
        <f t="shared" si="1"/>
        <v>-2</v>
      </c>
      <c r="F14" s="32">
        <f t="shared" si="2"/>
        <v>8</v>
      </c>
      <c r="G14" s="27">
        <f t="shared" si="3"/>
        <v>12</v>
      </c>
      <c r="H14" s="1" t="s">
        <v>15</v>
      </c>
      <c r="I14" s="1">
        <f>N3*N8</f>
        <v>1</v>
      </c>
    </row>
    <row r="15" spans="2:7" ht="15">
      <c r="B15" s="21">
        <v>13</v>
      </c>
      <c r="C15" s="21">
        <v>7</v>
      </c>
      <c r="D15" s="27">
        <f t="shared" si="0"/>
        <v>3</v>
      </c>
      <c r="E15" s="24">
        <f t="shared" si="1"/>
        <v>-3</v>
      </c>
      <c r="F15" s="32">
        <f t="shared" si="2"/>
        <v>7</v>
      </c>
      <c r="G15" s="27">
        <f t="shared" si="3"/>
        <v>13</v>
      </c>
    </row>
    <row r="16" spans="2:11" ht="15">
      <c r="B16" s="21">
        <v>14</v>
      </c>
      <c r="C16" s="21">
        <v>6</v>
      </c>
      <c r="D16" s="27">
        <f t="shared" si="0"/>
        <v>4</v>
      </c>
      <c r="E16" s="24">
        <f t="shared" si="1"/>
        <v>-4</v>
      </c>
      <c r="F16" s="32">
        <f t="shared" si="2"/>
        <v>6</v>
      </c>
      <c r="G16" s="27">
        <f t="shared" si="3"/>
        <v>14</v>
      </c>
      <c r="H16" s="38" t="s">
        <v>16</v>
      </c>
      <c r="I16" s="38"/>
      <c r="J16" s="38"/>
      <c r="K16" s="1">
        <f>(((C3-F3)^2)+((C4-F4)^2)+((C5-F5)^2)+((C6-F6)^2)+((C7-F7)^2)+((C8-F8)^2)+((C9-F9)^2)+((C10-F10)^2)+((C11-F11)^2)+((C12-F12)^2)+((C13-F13)^2+((C14-F14)^2)+((C15-F15)^2)+((C16-F16)^2)+((C17-F17)^2)+((C18-F18)^2)+((C19-F19)^2)+((C20-F20)^2)+((C21-F21)^2)))/19</f>
        <v>0</v>
      </c>
    </row>
    <row r="17" spans="2:11" ht="15">
      <c r="B17" s="21">
        <v>15</v>
      </c>
      <c r="C17" s="21">
        <v>5</v>
      </c>
      <c r="D17" s="27">
        <f t="shared" si="0"/>
        <v>5</v>
      </c>
      <c r="E17" s="24">
        <f t="shared" si="1"/>
        <v>-5</v>
      </c>
      <c r="F17" s="32">
        <f t="shared" si="2"/>
        <v>5</v>
      </c>
      <c r="G17" s="27">
        <f t="shared" si="3"/>
        <v>15</v>
      </c>
      <c r="H17" s="38" t="s">
        <v>17</v>
      </c>
      <c r="I17" s="38"/>
      <c r="J17" s="38"/>
      <c r="K17" s="1">
        <f>(((F3-C22)^2)+((F4-C22)^2+((F5-C22)^2)+((F6-C22)^2)+((F7-C22)^2)+((F8-C22)^2)+((F9-C22)^2)+((F10-C22)^2)+((F11-C22)^2)+((F12-C22)^2)+((F13-C22)^2)+((F14-C22)^2)+((F15-C22)^2)+((F16-C22)^2)+((F17-C22)^2)+((F18-C22)^2)+((F19-C22)^2)+((F20-C22)^2)+((F21-C22)^2)))/19</f>
        <v>30</v>
      </c>
    </row>
    <row r="18" spans="2:11" ht="15.75" customHeight="1">
      <c r="B18" s="21">
        <v>16</v>
      </c>
      <c r="C18" s="21">
        <v>4</v>
      </c>
      <c r="D18" s="27">
        <f t="shared" si="0"/>
        <v>6</v>
      </c>
      <c r="E18" s="24">
        <f t="shared" si="1"/>
        <v>-6</v>
      </c>
      <c r="F18" s="32">
        <f t="shared" si="2"/>
        <v>4</v>
      </c>
      <c r="G18" s="27">
        <f t="shared" si="3"/>
        <v>16</v>
      </c>
      <c r="H18" s="34" t="s">
        <v>18</v>
      </c>
      <c r="I18" s="34"/>
      <c r="J18" s="34"/>
      <c r="K18" s="1">
        <f>K16+K17</f>
        <v>30</v>
      </c>
    </row>
    <row r="19" spans="2:7" ht="15">
      <c r="B19" s="21">
        <v>17</v>
      </c>
      <c r="C19" s="21">
        <v>3</v>
      </c>
      <c r="D19" s="27">
        <f t="shared" si="0"/>
        <v>7</v>
      </c>
      <c r="E19" s="24">
        <f t="shared" si="1"/>
        <v>-7</v>
      </c>
      <c r="F19" s="32">
        <f t="shared" si="2"/>
        <v>3</v>
      </c>
      <c r="G19" s="27">
        <f t="shared" si="3"/>
        <v>17</v>
      </c>
    </row>
    <row r="20" spans="2:9" ht="17.25">
      <c r="B20" s="21">
        <v>18</v>
      </c>
      <c r="C20" s="21">
        <v>2</v>
      </c>
      <c r="D20" s="27">
        <f t="shared" si="0"/>
        <v>8</v>
      </c>
      <c r="E20" s="24">
        <f t="shared" si="1"/>
        <v>-8</v>
      </c>
      <c r="F20" s="32">
        <f t="shared" si="2"/>
        <v>2</v>
      </c>
      <c r="G20" s="27">
        <f t="shared" si="3"/>
        <v>18</v>
      </c>
      <c r="H20" s="1" t="s">
        <v>19</v>
      </c>
      <c r="I20" s="1">
        <f>(K17/K18)</f>
        <v>1</v>
      </c>
    </row>
    <row r="21" spans="2:7" ht="15.75" thickBot="1">
      <c r="B21" s="22">
        <v>19</v>
      </c>
      <c r="C21" s="22">
        <v>1</v>
      </c>
      <c r="D21" s="28">
        <f t="shared" si="0"/>
        <v>9</v>
      </c>
      <c r="E21" s="25">
        <f t="shared" si="1"/>
        <v>-9</v>
      </c>
      <c r="F21" s="33">
        <f t="shared" si="2"/>
        <v>1</v>
      </c>
      <c r="G21" s="28">
        <f t="shared" si="3"/>
        <v>19</v>
      </c>
    </row>
    <row r="22" spans="1:6" ht="15.75" thickBot="1">
      <c r="A22" s="4" t="s">
        <v>2</v>
      </c>
      <c r="B22" s="2">
        <f>(SUM(B3:B21))/19</f>
        <v>10</v>
      </c>
      <c r="C22" s="3">
        <f>(SUM(C3:C21))/19</f>
        <v>10</v>
      </c>
      <c r="D22" s="5"/>
      <c r="E22" s="5"/>
      <c r="F22" s="5"/>
    </row>
  </sheetData>
  <sheetProtection/>
  <mergeCells count="6">
    <mergeCell ref="H18:J18"/>
    <mergeCell ref="G1:L1"/>
    <mergeCell ref="I5:L5"/>
    <mergeCell ref="I10:L10"/>
    <mergeCell ref="H16:J16"/>
    <mergeCell ref="H17:J17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Luka</cp:lastModifiedBy>
  <dcterms:created xsi:type="dcterms:W3CDTF">2011-05-03T16:07:10Z</dcterms:created>
  <dcterms:modified xsi:type="dcterms:W3CDTF">2011-05-08T14:26:00Z</dcterms:modified>
  <cp:category/>
  <cp:version/>
  <cp:contentType/>
  <cp:contentStatus/>
</cp:coreProperties>
</file>